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packaya\Desktop\Учетная политика 2022\"/>
    </mc:Choice>
  </mc:AlternateContent>
  <bookViews>
    <workbookView xWindow="480" yWindow="360" windowWidth="22995" windowHeight="8205" activeTab="4"/>
  </bookViews>
  <sheets>
    <sheet name="Лист1" sheetId="1" r:id="rId1"/>
    <sheet name="2019" sheetId="4" r:id="rId2"/>
    <sheet name="2019 (2)" sheetId="5" r:id="rId3"/>
    <sheet name="2020" sheetId="2" r:id="rId4"/>
    <sheet name="2021" sheetId="3" r:id="rId5"/>
  </sheets>
  <definedNames>
    <definedName name="_xlnm.Print_Area" localSheetId="1">'2019'!$A$1:$I$37</definedName>
    <definedName name="_xlnm.Print_Area" localSheetId="2">'2019 (2)'!$A$1:$J$39</definedName>
  </definedNames>
  <calcPr calcId="152511"/>
</workbook>
</file>

<file path=xl/calcChain.xml><?xml version="1.0" encoding="utf-8"?>
<calcChain xmlns="http://schemas.openxmlformats.org/spreadsheetml/2006/main">
  <c r="I7" i="3" l="1"/>
  <c r="E28" i="2" l="1"/>
  <c r="D25" i="2"/>
  <c r="D19" i="2"/>
  <c r="D14" i="2" l="1"/>
  <c r="D26" i="2" l="1"/>
  <c r="I5" i="2"/>
  <c r="I6" i="2"/>
  <c r="D27" i="5" l="1"/>
  <c r="D28" i="5" s="1"/>
  <c r="D23" i="5"/>
  <c r="D22" i="5"/>
  <c r="D21" i="5"/>
  <c r="D17" i="5"/>
  <c r="D16" i="5"/>
  <c r="D12" i="5"/>
  <c r="D11" i="5"/>
  <c r="I5" i="5"/>
  <c r="E30" i="5"/>
  <c r="D13" i="5" l="1"/>
  <c r="D24" i="5"/>
  <c r="D18" i="5"/>
  <c r="I7" i="5"/>
  <c r="D30" i="5" l="1"/>
  <c r="I7" i="4"/>
  <c r="D23" i="4" l="1"/>
  <c r="I6" i="5" l="1"/>
  <c r="I8" i="5" l="1"/>
  <c r="I5" i="4"/>
  <c r="D16" i="4" s="1"/>
  <c r="I6" i="4"/>
  <c r="D12" i="4" l="1"/>
  <c r="D22" i="4"/>
  <c r="D17" i="4"/>
  <c r="D11" i="4"/>
  <c r="D13" i="4" s="1"/>
  <c r="D21" i="4"/>
  <c r="D24" i="4" s="1"/>
  <c r="I8" i="4"/>
  <c r="M20" i="4" s="1"/>
  <c r="D18" i="4"/>
</calcChain>
</file>

<file path=xl/sharedStrings.xml><?xml version="1.0" encoding="utf-8"?>
<sst xmlns="http://schemas.openxmlformats.org/spreadsheetml/2006/main" count="208" uniqueCount="64">
  <si>
    <t>Расчет транспортного налога за 2018 год.</t>
  </si>
  <si>
    <t>№ п/п</t>
  </si>
  <si>
    <t>наименование, мощьность, год выпуска автомобиля</t>
  </si>
  <si>
    <t>дата регистрации в управлении</t>
  </si>
  <si>
    <t>кол-во месяцев владения транспортом в 2018 г.</t>
  </si>
  <si>
    <t>коф-т  (1м./12 м.*7 м.)</t>
  </si>
  <si>
    <t>налоговая база</t>
  </si>
  <si>
    <t xml:space="preserve">налоговая ставка </t>
  </si>
  <si>
    <t>наименование</t>
  </si>
  <si>
    <t>итого</t>
  </si>
  <si>
    <t>8=(5*6*7)</t>
  </si>
  <si>
    <t xml:space="preserve">1. </t>
  </si>
  <si>
    <t>ГАЗ-3102 /кВТ 101/2007</t>
  </si>
  <si>
    <t>автомобили  свыше 7 лет и свыше 75,55 кВТ до 110,33 кВТ</t>
  </si>
  <si>
    <t>2.</t>
  </si>
  <si>
    <t>ГАЗ-3110 /кВТ 59,5/2002</t>
  </si>
  <si>
    <t>автомобили  свыше 7 лет и  до 73,55 кВТ</t>
  </si>
  <si>
    <t>3.</t>
  </si>
  <si>
    <t>начислено за 1 кв-л</t>
  </si>
  <si>
    <t>оплачено</t>
  </si>
  <si>
    <t>дата платежа</t>
  </si>
  <si>
    <t>1.</t>
  </si>
  <si>
    <t>527/4=132</t>
  </si>
  <si>
    <t>начислено за 2 кв-л</t>
  </si>
  <si>
    <t>759/7=108,43</t>
  </si>
  <si>
    <t>21.06.208</t>
  </si>
  <si>
    <t>начислено за 3 кв-л</t>
  </si>
  <si>
    <t>759-108,43=350,57/2=  325,29</t>
  </si>
  <si>
    <t>начислено за 4 кв-л</t>
  </si>
  <si>
    <t>759-108,43=350,57/2=  325,28</t>
  </si>
  <si>
    <t>527/4=131</t>
  </si>
  <si>
    <t>132+108,43+132+325,29+132+325,28+131=1286,00</t>
  </si>
  <si>
    <t>Расчет транспортного налога за 2019 год.</t>
  </si>
  <si>
    <t>начислено
 за 1 кв-л</t>
  </si>
  <si>
    <t>кол-во месяцев владения транспортом в 2019 г.</t>
  </si>
  <si>
    <t>налоговая база (лош.силы)</t>
  </si>
  <si>
    <t>8=(5*6)</t>
  </si>
  <si>
    <t>1302/4</t>
  </si>
  <si>
    <t>527/4</t>
  </si>
  <si>
    <t>начислено
 за 2 кв-л</t>
  </si>
  <si>
    <r>
      <rPr>
        <b/>
        <sz val="14"/>
        <color rgb="FF22272F"/>
        <rFont val="Times New Roman"/>
        <family val="1"/>
        <charset val="204"/>
      </rPr>
      <t>Порядок и сроки уплаты налога и авансовых платежей по налогу</t>
    </r>
    <r>
      <rPr>
        <sz val="11"/>
        <color rgb="FF22272F"/>
        <rFont val="Times New Roman"/>
        <family val="1"/>
        <charset val="204"/>
      </rPr>
      <t xml:space="preserve">
Налогоплательщики-организации уплачивают </t>
    </r>
    <r>
      <rPr>
        <u/>
        <sz val="11"/>
        <color rgb="FFFF0000"/>
        <rFont val="Times New Roman"/>
        <family val="1"/>
        <charset val="204"/>
      </rPr>
      <t>авансовые платежи</t>
    </r>
    <r>
      <rPr>
        <sz val="11"/>
        <color rgb="FF22272F"/>
        <rFont val="Times New Roman"/>
        <family val="1"/>
        <charset val="204"/>
      </rPr>
      <t xml:space="preserve"> по налогу по истечении каждого отчетного периода </t>
    </r>
    <r>
      <rPr>
        <u/>
        <sz val="11"/>
        <color rgb="FFFF0000"/>
        <rFont val="Times New Roman"/>
        <family val="1"/>
        <charset val="204"/>
      </rPr>
      <t>не позднее последнего числа месяца, следующего за истекшим отчетным периодом</t>
    </r>
    <r>
      <rPr>
        <sz val="11"/>
        <color rgb="FF22272F"/>
        <rFont val="Times New Roman"/>
        <family val="1"/>
        <charset val="204"/>
      </rPr>
      <t xml:space="preserve">.
Сумма налога, подлежащая уплате </t>
    </r>
    <r>
      <rPr>
        <u/>
        <sz val="11"/>
        <color rgb="FFFF0000"/>
        <rFont val="Times New Roman"/>
        <family val="1"/>
        <charset val="204"/>
      </rPr>
      <t>по истечении налогового периода</t>
    </r>
    <r>
      <rPr>
        <sz val="11"/>
        <color rgb="FF22272F"/>
        <rFont val="Times New Roman"/>
        <family val="1"/>
        <charset val="204"/>
      </rPr>
      <t xml:space="preserve">, уплачивается налогоплательщиками-организациями </t>
    </r>
    <r>
      <rPr>
        <u/>
        <sz val="11"/>
        <color rgb="FFFF0000"/>
        <rFont val="Times New Roman"/>
        <family val="1"/>
        <charset val="204"/>
      </rPr>
      <t>не позднее 5 февраля года, следующего за истекшим налоговым периодом</t>
    </r>
    <r>
      <rPr>
        <sz val="11"/>
        <color rgb="FF22272F"/>
        <rFont val="Times New Roman"/>
        <family val="1"/>
        <charset val="204"/>
      </rPr>
      <t>.</t>
    </r>
  </si>
  <si>
    <t>Закон Иркутской области от 4 июля 2007 г. N 53-ОЗ "О транспортном налоге" (с изменениями и дополнениями от 20.04.19)</t>
  </si>
  <si>
    <t>Исполнитель: Перевалова М.В.</t>
  </si>
  <si>
    <t>KIA RIO /кВТ 90,2/2019</t>
  </si>
  <si>
    <t>автомобили  менее 7 лет и свыше 75,55 кВТ до 110,33 кВТ</t>
  </si>
  <si>
    <t>начислено
 за 3 кв-л</t>
  </si>
  <si>
    <t>892/4</t>
  </si>
  <si>
    <t>начислено
 за 4 кв-л</t>
  </si>
  <si>
    <t>976/9*3</t>
  </si>
  <si>
    <t>итого начислено</t>
  </si>
  <si>
    <t>395/9*3</t>
  </si>
  <si>
    <t>892/6*3</t>
  </si>
  <si>
    <t>1. По справке о состоянии расчетов по налогам 2263,00</t>
  </si>
  <si>
    <t>2. 2 263,00 закроется в справке после сдачи декларации транспортного налого за 2019 год до 03.02.2020 г.</t>
  </si>
  <si>
    <t>Расчет транспортного налога за 2020 год.</t>
  </si>
  <si>
    <t>1784/12*3</t>
  </si>
  <si>
    <t>1. По справке о состоянии расчетов по налогам 1 784,00</t>
  </si>
  <si>
    <t xml:space="preserve">2. 1 784,00 закроется в справке после начисления транспортного налога налоговой за 2020 год </t>
  </si>
  <si>
    <t>Расчет транспортного налога за _____________ год.</t>
  </si>
  <si>
    <t>Исполнитель: ______________________________</t>
  </si>
  <si>
    <t>Главный бухгалтер__________________________</t>
  </si>
  <si>
    <t>итого оплачено</t>
  </si>
  <si>
    <t>Приложение  11                                                                                                                             к учетной политике областного государственного казенного учреждения «Управление социальной защиты населения по городу Усолье-Сибирское и Усольскому району»</t>
  </si>
  <si>
    <t>Главный бухгалтер ______________________ М.А. Клепацкая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</si>
</sst>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1"/>
      <color rgb="FF22272F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b/>
      <sz val="14"/>
      <color rgb="FF22272F"/>
      <name val="Times New Roman"/>
      <family val="1"/>
      <charset val="204"/>
    </font>
    <font>
      <sz val="9"/>
      <color rgb="FF464C55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1"/>
    <xf numFmtId="0" fontId="1" fillId="0" borderId="1" xfId="1" applyBorder="1"/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wrapText="1"/>
    </xf>
    <xf numFmtId="14" fontId="1" fillId="0" borderId="1" xfId="1" applyNumberFormat="1" applyBorder="1"/>
    <xf numFmtId="0" fontId="2" fillId="0" borderId="1" xfId="1" applyFont="1" applyBorder="1" applyAlignment="1">
      <alignment horizontal="center" wrapText="1"/>
    </xf>
    <xf numFmtId="14" fontId="1" fillId="0" borderId="1" xfId="1" applyNumberForma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1" fillId="0" borderId="1" xfId="1" applyNumberForma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/>
    <xf numFmtId="0" fontId="2" fillId="0" borderId="3" xfId="1" applyFont="1" applyBorder="1" applyAlignment="1">
      <alignment horizont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/>
    </xf>
    <xf numFmtId="3" fontId="1" fillId="0" borderId="1" xfId="1" applyNumberForma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/>
    </xf>
    <xf numFmtId="0" fontId="1" fillId="0" borderId="2" xfId="1" applyBorder="1"/>
    <xf numFmtId="0" fontId="1" fillId="0" borderId="4" xfId="1" applyBorder="1" applyAlignment="1">
      <alignment horizontal="center"/>
    </xf>
    <xf numFmtId="0" fontId="1" fillId="0" borderId="2" xfId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3" fontId="1" fillId="0" borderId="0" xfId="1" applyNumberFormat="1"/>
    <xf numFmtId="3" fontId="5" fillId="0" borderId="0" xfId="1" applyNumberFormat="1" applyFont="1"/>
    <xf numFmtId="0" fontId="9" fillId="0" borderId="0" xfId="0" applyFont="1"/>
    <xf numFmtId="3" fontId="0" fillId="0" borderId="0" xfId="0" applyNumberFormat="1"/>
    <xf numFmtId="0" fontId="1" fillId="2" borderId="1" xfId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/>
    </xf>
    <xf numFmtId="166" fontId="0" fillId="0" borderId="0" xfId="0" applyNumberFormat="1"/>
    <xf numFmtId="0" fontId="10" fillId="0" borderId="0" xfId="0" applyFont="1"/>
    <xf numFmtId="3" fontId="10" fillId="0" borderId="0" xfId="0" applyNumberFormat="1" applyFont="1"/>
    <xf numFmtId="165" fontId="0" fillId="0" borderId="0" xfId="0" applyNumberFormat="1"/>
    <xf numFmtId="0" fontId="1" fillId="0" borderId="0" xfId="1" applyAlignment="1">
      <alignment horizontal="right"/>
    </xf>
    <xf numFmtId="0" fontId="1" fillId="0" borderId="0" xfId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0" fillId="0" borderId="0" xfId="0" applyNumberFormat="1" applyFill="1"/>
    <xf numFmtId="165" fontId="0" fillId="0" borderId="4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/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2" fillId="0" borderId="0" xfId="1" applyFont="1"/>
    <xf numFmtId="0" fontId="1" fillId="0" borderId="0" xfId="1" applyFont="1"/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14" fontId="1" fillId="0" borderId="1" xfId="1" applyNumberFormat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1" fontId="1" fillId="0" borderId="0" xfId="1" applyNumberFormat="1" applyFont="1" applyBorder="1" applyAlignment="1">
      <alignment horizontal="center"/>
    </xf>
    <xf numFmtId="0" fontId="1" fillId="0" borderId="1" xfId="1" applyFont="1" applyBorder="1"/>
    <xf numFmtId="0" fontId="1" fillId="0" borderId="2" xfId="1" applyFont="1" applyBorder="1"/>
    <xf numFmtId="0" fontId="1" fillId="0" borderId="2" xfId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0" fontId="1" fillId="0" borderId="0" xfId="1" applyFont="1" applyAlignment="1">
      <alignment horizontal="right"/>
    </xf>
    <xf numFmtId="14" fontId="1" fillId="0" borderId="1" xfId="1" applyNumberFormat="1" applyFont="1" applyBorder="1"/>
    <xf numFmtId="3" fontId="1" fillId="0" borderId="0" xfId="1" applyNumberFormat="1" applyFont="1"/>
    <xf numFmtId="0" fontId="1" fillId="0" borderId="0" xfId="1" applyFont="1" applyAlignment="1">
      <alignment horizontal="center"/>
    </xf>
    <xf numFmtId="0" fontId="13" fillId="0" borderId="0" xfId="1" applyFont="1"/>
    <xf numFmtId="0" fontId="0" fillId="0" borderId="0" xfId="0" applyFont="1"/>
    <xf numFmtId="165" fontId="0" fillId="0" borderId="4" xfId="0" applyNumberFormat="1" applyFont="1" applyFill="1" applyBorder="1" applyAlignment="1">
      <alignment horizontal="center"/>
    </xf>
    <xf numFmtId="3" fontId="0" fillId="0" borderId="0" xfId="0" applyNumberFormat="1" applyFont="1"/>
    <xf numFmtId="165" fontId="0" fillId="0" borderId="0" xfId="0" applyNumberFormat="1" applyFont="1"/>
    <xf numFmtId="0" fontId="1" fillId="0" borderId="1" xfId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Fill="1"/>
    <xf numFmtId="0" fontId="1" fillId="0" borderId="0" xfId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" fillId="0" borderId="0" xfId="1" applyFont="1" applyFill="1" applyBorder="1" applyAlignment="1">
      <alignment horizontal="left" vertical="center"/>
    </xf>
    <xf numFmtId="0" fontId="14" fillId="0" borderId="0" xfId="1" applyFont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5" fillId="0" borderId="0" xfId="0" applyFont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opLeftCell="A10" workbookViewId="0">
      <selection activeCell="J9" sqref="J9"/>
    </sheetView>
  </sheetViews>
  <sheetFormatPr defaultRowHeight="15" x14ac:dyDescent="0.25"/>
  <cols>
    <col min="3" max="3" width="16.42578125" customWidth="1"/>
    <col min="4" max="4" width="15.140625" customWidth="1"/>
    <col min="5" max="5" width="12.140625" customWidth="1"/>
    <col min="7" max="7" width="13.140625" customWidth="1"/>
    <col min="8" max="8" width="10.85546875" customWidth="1"/>
    <col min="9" max="9" width="13.7109375" customWidth="1"/>
    <col min="10" max="10" width="13.85546875" customWidth="1"/>
  </cols>
  <sheetData>
    <row r="2" spans="2:10" ht="20.25" x14ac:dyDescent="0.3">
      <c r="B2" s="8" t="s">
        <v>0</v>
      </c>
      <c r="C2" s="8"/>
      <c r="D2" s="1"/>
      <c r="E2" s="1"/>
      <c r="F2" s="1"/>
      <c r="G2" s="1"/>
      <c r="H2" s="1"/>
      <c r="I2" s="1"/>
      <c r="J2" s="1"/>
    </row>
    <row r="3" spans="2:10" ht="63.75" x14ac:dyDescent="0.25"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2:10" x14ac:dyDescent="0.25">
      <c r="B4" s="15">
        <v>1</v>
      </c>
      <c r="C4" s="15">
        <v>2</v>
      </c>
      <c r="D4" s="15">
        <v>3</v>
      </c>
      <c r="E4" s="14">
        <v>4</v>
      </c>
      <c r="F4" s="14">
        <v>5</v>
      </c>
      <c r="G4" s="15">
        <v>6</v>
      </c>
      <c r="H4" s="15">
        <v>7</v>
      </c>
      <c r="I4" s="15"/>
      <c r="J4" s="15" t="s">
        <v>10</v>
      </c>
    </row>
    <row r="5" spans="2:10" ht="63.75" x14ac:dyDescent="0.25">
      <c r="B5" s="3" t="s">
        <v>11</v>
      </c>
      <c r="C5" s="4" t="s">
        <v>12</v>
      </c>
      <c r="D5" s="16">
        <v>43239</v>
      </c>
      <c r="E5" s="3">
        <v>7</v>
      </c>
      <c r="F5" s="3">
        <v>0.58330000000000004</v>
      </c>
      <c r="G5" s="3">
        <v>137</v>
      </c>
      <c r="H5" s="3">
        <v>9.5</v>
      </c>
      <c r="I5" s="4" t="s">
        <v>13</v>
      </c>
      <c r="J5" s="17">
        <v>759.16495000000009</v>
      </c>
    </row>
    <row r="6" spans="2:10" ht="38.25" x14ac:dyDescent="0.25">
      <c r="B6" s="3" t="s">
        <v>14</v>
      </c>
      <c r="C6" s="4" t="s">
        <v>15</v>
      </c>
      <c r="D6" s="16">
        <v>42098</v>
      </c>
      <c r="E6" s="3">
        <v>12</v>
      </c>
      <c r="F6" s="3">
        <v>1</v>
      </c>
      <c r="G6" s="3">
        <v>81</v>
      </c>
      <c r="H6" s="3">
        <v>6.5</v>
      </c>
      <c r="I6" s="4" t="s">
        <v>16</v>
      </c>
      <c r="J6" s="17">
        <v>526.5</v>
      </c>
    </row>
    <row r="7" spans="2:10" x14ac:dyDescent="0.25">
      <c r="B7" s="3" t="s">
        <v>17</v>
      </c>
      <c r="C7" s="15" t="s">
        <v>9</v>
      </c>
      <c r="D7" s="5"/>
      <c r="E7" s="5"/>
      <c r="F7" s="5"/>
      <c r="G7" s="5"/>
      <c r="H7" s="5"/>
      <c r="I7" s="5"/>
      <c r="J7" s="18">
        <v>1285.6649500000001</v>
      </c>
    </row>
    <row r="9" spans="2:10" ht="25.5" x14ac:dyDescent="0.25">
      <c r="B9" s="19"/>
      <c r="C9" s="23" t="s">
        <v>18</v>
      </c>
      <c r="D9" s="20" t="s">
        <v>19</v>
      </c>
      <c r="E9" s="21" t="s">
        <v>20</v>
      </c>
      <c r="F9" s="1"/>
      <c r="G9" s="1"/>
      <c r="H9" s="1"/>
      <c r="I9" s="1"/>
      <c r="J9" s="1"/>
    </row>
    <row r="10" spans="2:10" x14ac:dyDescent="0.25">
      <c r="B10" s="2" t="s">
        <v>21</v>
      </c>
      <c r="C10" s="2"/>
      <c r="D10" s="9"/>
      <c r="E10" s="2"/>
      <c r="F10" s="1"/>
      <c r="G10" s="1"/>
      <c r="H10" s="1"/>
      <c r="I10" s="1"/>
      <c r="J10" s="1"/>
    </row>
    <row r="11" spans="2:10" x14ac:dyDescent="0.25">
      <c r="B11" s="2" t="s">
        <v>14</v>
      </c>
      <c r="C11" s="3" t="s">
        <v>22</v>
      </c>
      <c r="D11" s="3">
        <v>132</v>
      </c>
      <c r="E11" s="11">
        <v>43181</v>
      </c>
      <c r="F11" s="1"/>
      <c r="G11" s="1"/>
      <c r="H11" s="1"/>
      <c r="I11" s="1"/>
      <c r="J11" s="1"/>
    </row>
    <row r="12" spans="2:10" x14ac:dyDescent="0.25">
      <c r="B12" s="1"/>
      <c r="C12" s="1"/>
      <c r="D12" s="7"/>
      <c r="E12" s="1"/>
      <c r="F12" s="1"/>
      <c r="G12" s="1"/>
      <c r="H12" s="1"/>
      <c r="I12" s="1"/>
      <c r="J12" s="1"/>
    </row>
    <row r="13" spans="2:10" ht="26.25" x14ac:dyDescent="0.25">
      <c r="B13" s="19"/>
      <c r="C13" s="22" t="s">
        <v>23</v>
      </c>
      <c r="D13" s="20" t="s">
        <v>19</v>
      </c>
      <c r="E13" s="21" t="s">
        <v>20</v>
      </c>
      <c r="F13" s="1"/>
      <c r="G13" s="1"/>
      <c r="H13" s="1"/>
      <c r="I13" s="1"/>
      <c r="J13" s="1"/>
    </row>
    <row r="14" spans="2:10" x14ac:dyDescent="0.25">
      <c r="B14" s="2" t="s">
        <v>21</v>
      </c>
      <c r="C14" s="9" t="s">
        <v>24</v>
      </c>
      <c r="D14" s="9">
        <v>220</v>
      </c>
      <c r="E14" s="9" t="s">
        <v>25</v>
      </c>
      <c r="F14" s="1"/>
      <c r="G14" s="1"/>
      <c r="H14" s="1"/>
      <c r="I14" s="1"/>
      <c r="J14" s="1"/>
    </row>
    <row r="15" spans="2:10" x14ac:dyDescent="0.25">
      <c r="B15" s="2" t="s">
        <v>14</v>
      </c>
      <c r="C15" s="3" t="s">
        <v>22</v>
      </c>
      <c r="D15" s="3">
        <v>20.43</v>
      </c>
      <c r="E15" s="13">
        <v>43281</v>
      </c>
      <c r="F15" s="1"/>
      <c r="G15" s="1"/>
      <c r="H15" s="1"/>
      <c r="I15" s="1"/>
      <c r="J15" s="1"/>
    </row>
    <row r="16" spans="2:10" x14ac:dyDescent="0.25">
      <c r="B16" s="1"/>
      <c r="C16" s="1"/>
      <c r="D16" s="7"/>
      <c r="E16" s="1"/>
      <c r="F16" s="1"/>
      <c r="G16" s="1"/>
      <c r="H16" s="1"/>
      <c r="I16" s="1"/>
      <c r="J16" s="1"/>
    </row>
    <row r="17" spans="2:5" ht="27.75" customHeight="1" x14ac:dyDescent="0.25">
      <c r="B17" s="19"/>
      <c r="C17" s="22" t="s">
        <v>26</v>
      </c>
      <c r="D17" s="20" t="s">
        <v>19</v>
      </c>
      <c r="E17" s="21" t="s">
        <v>20</v>
      </c>
    </row>
    <row r="18" spans="2:5" ht="39" x14ac:dyDescent="0.25">
      <c r="B18" s="2" t="s">
        <v>21</v>
      </c>
      <c r="C18" s="10" t="s">
        <v>27</v>
      </c>
      <c r="D18" s="9">
        <v>457.29</v>
      </c>
      <c r="E18" s="13">
        <v>43368</v>
      </c>
    </row>
    <row r="19" spans="2:5" x14ac:dyDescent="0.25">
      <c r="B19" s="2" t="s">
        <v>14</v>
      </c>
      <c r="C19" s="3" t="s">
        <v>22</v>
      </c>
      <c r="D19" s="3"/>
      <c r="E19" s="13"/>
    </row>
    <row r="20" spans="2:5" x14ac:dyDescent="0.25">
      <c r="B20" s="1"/>
      <c r="C20" s="1"/>
      <c r="D20" s="7"/>
      <c r="E20" s="1"/>
    </row>
    <row r="21" spans="2:5" ht="26.25" x14ac:dyDescent="0.25">
      <c r="B21" s="19"/>
      <c r="C21" s="22" t="s">
        <v>28</v>
      </c>
      <c r="D21" s="20" t="s">
        <v>19</v>
      </c>
      <c r="E21" s="21" t="s">
        <v>20</v>
      </c>
    </row>
    <row r="22" spans="2:5" ht="39" x14ac:dyDescent="0.25">
      <c r="B22" s="2" t="s">
        <v>21</v>
      </c>
      <c r="C22" s="10" t="s">
        <v>29</v>
      </c>
      <c r="D22" s="9">
        <v>456.28</v>
      </c>
      <c r="E22" s="13">
        <v>43458</v>
      </c>
    </row>
    <row r="23" spans="2:5" x14ac:dyDescent="0.25">
      <c r="B23" s="2" t="s">
        <v>14</v>
      </c>
      <c r="C23" s="3" t="s">
        <v>30</v>
      </c>
      <c r="D23" s="3"/>
      <c r="E23" s="13"/>
    </row>
    <row r="25" spans="2:5" ht="39" x14ac:dyDescent="0.25">
      <c r="B25" s="5" t="s">
        <v>9</v>
      </c>
      <c r="C25" s="12" t="s">
        <v>31</v>
      </c>
      <c r="D25" s="6">
        <v>1286</v>
      </c>
      <c r="E2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1"/>
  <sheetViews>
    <sheetView topLeftCell="A4" zoomScaleNormal="100" workbookViewId="0">
      <selection activeCell="G4" sqref="G4"/>
    </sheetView>
  </sheetViews>
  <sheetFormatPr defaultRowHeight="15" x14ac:dyDescent="0.25"/>
  <cols>
    <col min="3" max="3" width="16.42578125" customWidth="1"/>
    <col min="4" max="4" width="15.140625" customWidth="1"/>
    <col min="5" max="5" width="13" customWidth="1"/>
    <col min="6" max="6" width="11.42578125" customWidth="1"/>
    <col min="7" max="7" width="13.140625" customWidth="1"/>
    <col min="8" max="8" width="15.85546875" customWidth="1"/>
    <col min="9" max="9" width="13.7109375" customWidth="1"/>
    <col min="10" max="10" width="13.85546875" customWidth="1"/>
  </cols>
  <sheetData>
    <row r="2" spans="2:26" ht="20.25" x14ac:dyDescent="0.3">
      <c r="B2" s="8" t="s">
        <v>32</v>
      </c>
      <c r="C2" s="8"/>
      <c r="D2" s="1"/>
      <c r="E2" s="1"/>
      <c r="F2" s="1"/>
      <c r="G2" s="1"/>
      <c r="H2" s="1"/>
      <c r="I2" s="1"/>
      <c r="J2" s="1"/>
      <c r="K2" s="39" t="s">
        <v>41</v>
      </c>
    </row>
    <row r="3" spans="2:26" ht="63.75" customHeight="1" x14ac:dyDescent="0.25">
      <c r="B3" s="14" t="s">
        <v>1</v>
      </c>
      <c r="C3" s="14" t="s">
        <v>2</v>
      </c>
      <c r="D3" s="14" t="s">
        <v>3</v>
      </c>
      <c r="E3" s="14" t="s">
        <v>34</v>
      </c>
      <c r="F3" s="14" t="s">
        <v>35</v>
      </c>
      <c r="G3" s="14" t="s">
        <v>7</v>
      </c>
      <c r="H3" s="14" t="s">
        <v>8</v>
      </c>
      <c r="I3" s="14" t="s">
        <v>9</v>
      </c>
      <c r="K3" s="98" t="s">
        <v>40</v>
      </c>
      <c r="L3" s="98"/>
      <c r="M3" s="98"/>
      <c r="N3" s="98"/>
      <c r="O3" s="98"/>
      <c r="P3" s="98"/>
      <c r="Q3" s="98"/>
    </row>
    <row r="4" spans="2:26" x14ac:dyDescent="0.25">
      <c r="B4" s="15">
        <v>1</v>
      </c>
      <c r="C4" s="15">
        <v>2</v>
      </c>
      <c r="D4" s="15">
        <v>3</v>
      </c>
      <c r="E4" s="14">
        <v>4</v>
      </c>
      <c r="F4" s="15">
        <v>5</v>
      </c>
      <c r="G4" s="15">
        <v>6</v>
      </c>
      <c r="H4" s="15">
        <v>7</v>
      </c>
      <c r="I4" s="15" t="s">
        <v>36</v>
      </c>
      <c r="K4" s="98"/>
      <c r="L4" s="98"/>
      <c r="M4" s="98"/>
      <c r="N4" s="98"/>
      <c r="O4" s="98"/>
      <c r="P4" s="98"/>
      <c r="Q4" s="98"/>
    </row>
    <row r="5" spans="2:26" ht="51" x14ac:dyDescent="0.25">
      <c r="B5" s="3" t="s">
        <v>11</v>
      </c>
      <c r="C5" s="4" t="s">
        <v>12</v>
      </c>
      <c r="D5" s="16">
        <v>43239</v>
      </c>
      <c r="E5" s="3">
        <v>12</v>
      </c>
      <c r="F5" s="3">
        <v>137</v>
      </c>
      <c r="G5" s="3">
        <v>9.5</v>
      </c>
      <c r="H5" s="4" t="s">
        <v>13</v>
      </c>
      <c r="I5" s="28">
        <f>F5*G5</f>
        <v>1301.5</v>
      </c>
      <c r="K5" s="98"/>
      <c r="L5" s="98"/>
      <c r="M5" s="98"/>
      <c r="N5" s="98"/>
      <c r="O5" s="98"/>
      <c r="P5" s="98"/>
      <c r="Q5" s="98"/>
    </row>
    <row r="6" spans="2:26" ht="38.25" x14ac:dyDescent="0.25">
      <c r="B6" s="3" t="s">
        <v>14</v>
      </c>
      <c r="C6" s="4" t="s">
        <v>15</v>
      </c>
      <c r="D6" s="16">
        <v>42098</v>
      </c>
      <c r="E6" s="3">
        <v>12</v>
      </c>
      <c r="F6" s="3">
        <v>81</v>
      </c>
      <c r="G6" s="3">
        <v>6.5</v>
      </c>
      <c r="H6" s="4" t="s">
        <v>16</v>
      </c>
      <c r="I6" s="28">
        <f>F6*G6</f>
        <v>526.5</v>
      </c>
      <c r="K6" s="98"/>
      <c r="L6" s="98"/>
      <c r="M6" s="98"/>
      <c r="N6" s="98"/>
      <c r="O6" s="98"/>
      <c r="P6" s="98"/>
      <c r="Q6" s="98"/>
    </row>
    <row r="7" spans="2:26" ht="51" x14ac:dyDescent="0.25">
      <c r="B7" s="3" t="s">
        <v>17</v>
      </c>
      <c r="C7" s="4" t="s">
        <v>43</v>
      </c>
      <c r="D7" s="16">
        <v>43658</v>
      </c>
      <c r="E7" s="41">
        <v>6</v>
      </c>
      <c r="F7" s="3">
        <v>123</v>
      </c>
      <c r="G7" s="3">
        <v>14.5</v>
      </c>
      <c r="H7" s="4" t="s">
        <v>44</v>
      </c>
      <c r="I7" s="28">
        <f>F7*G7*E7/12</f>
        <v>891.75</v>
      </c>
      <c r="K7" s="98"/>
      <c r="L7" s="98"/>
      <c r="M7" s="98"/>
      <c r="N7" s="98"/>
      <c r="O7" s="98"/>
      <c r="P7" s="98"/>
      <c r="Q7" s="98"/>
    </row>
    <row r="8" spans="2:26" x14ac:dyDescent="0.25">
      <c r="B8" s="93" t="s">
        <v>9</v>
      </c>
      <c r="C8" s="94"/>
      <c r="D8" s="94"/>
      <c r="E8" s="94"/>
      <c r="F8" s="94"/>
      <c r="G8" s="94"/>
      <c r="H8" s="95"/>
      <c r="I8" s="29">
        <f>SUM(I5:I7)</f>
        <v>2719.75</v>
      </c>
      <c r="K8" s="98"/>
      <c r="L8" s="98"/>
      <c r="M8" s="98"/>
      <c r="N8" s="98"/>
      <c r="O8" s="98"/>
      <c r="P8" s="98"/>
      <c r="Q8" s="98"/>
    </row>
    <row r="9" spans="2:26" x14ac:dyDescent="0.25">
      <c r="B9" s="25"/>
      <c r="C9" s="24"/>
      <c r="D9" s="26"/>
      <c r="E9" s="24"/>
      <c r="F9" s="24"/>
      <c r="G9" s="26"/>
      <c r="H9" s="26"/>
      <c r="I9" s="27"/>
    </row>
    <row r="10" spans="2:26" ht="25.5" x14ac:dyDescent="0.25">
      <c r="B10" s="5"/>
      <c r="C10" s="96" t="s">
        <v>33</v>
      </c>
      <c r="D10" s="97"/>
      <c r="E10" s="15" t="s">
        <v>19</v>
      </c>
      <c r="F10" s="14" t="s">
        <v>20</v>
      </c>
      <c r="G10" s="1"/>
      <c r="H10" s="1"/>
      <c r="I10" s="1"/>
      <c r="J10" s="1"/>
    </row>
    <row r="11" spans="2:26" x14ac:dyDescent="0.25">
      <c r="B11" s="30" t="s">
        <v>21</v>
      </c>
      <c r="C11" s="32" t="s">
        <v>37</v>
      </c>
      <c r="D11" s="33">
        <f>I5/4</f>
        <v>325.375</v>
      </c>
      <c r="E11" s="31"/>
      <c r="F11" s="9"/>
      <c r="G11" s="1"/>
      <c r="H11" s="1"/>
      <c r="I11" s="1"/>
      <c r="J11" s="1"/>
    </row>
    <row r="12" spans="2:26" x14ac:dyDescent="0.25">
      <c r="B12" s="2" t="s">
        <v>14</v>
      </c>
      <c r="C12" s="32" t="s">
        <v>38</v>
      </c>
      <c r="D12" s="33">
        <f>I6/4</f>
        <v>131.625</v>
      </c>
      <c r="E12" s="3"/>
      <c r="F12" s="11"/>
      <c r="G12" s="1"/>
      <c r="H12" s="1"/>
      <c r="I12" s="1"/>
      <c r="J12" s="1"/>
    </row>
    <row r="13" spans="2:26" x14ac:dyDescent="0.25">
      <c r="B13" s="2"/>
      <c r="C13" s="32"/>
      <c r="D13" s="34">
        <f>SUM(D11:D12)</f>
        <v>457</v>
      </c>
      <c r="E13" s="3">
        <v>458</v>
      </c>
      <c r="F13" s="11">
        <v>43550</v>
      </c>
      <c r="G13" s="1"/>
      <c r="H13" s="1"/>
      <c r="I13" s="1"/>
      <c r="J13" s="1"/>
    </row>
    <row r="14" spans="2:26" x14ac:dyDescent="0.25">
      <c r="B14" s="1"/>
      <c r="C14" s="1"/>
      <c r="D14" s="7"/>
      <c r="E14" s="1"/>
      <c r="F14" s="1"/>
      <c r="G14" s="1"/>
      <c r="H14" s="1"/>
      <c r="I14" s="1"/>
      <c r="J14" s="1"/>
      <c r="S14" s="3"/>
      <c r="T14" s="4"/>
      <c r="U14" s="16"/>
      <c r="V14" s="3"/>
      <c r="W14" s="3"/>
      <c r="X14" s="3"/>
      <c r="Y14" s="4"/>
      <c r="Z14" s="28"/>
    </row>
    <row r="15" spans="2:26" ht="25.5" x14ac:dyDescent="0.25">
      <c r="B15" s="5"/>
      <c r="C15" s="96" t="s">
        <v>39</v>
      </c>
      <c r="D15" s="97"/>
      <c r="E15" s="15" t="s">
        <v>19</v>
      </c>
      <c r="F15" s="14" t="s">
        <v>20</v>
      </c>
      <c r="G15" s="1"/>
      <c r="H15" s="1"/>
      <c r="I15" s="1"/>
      <c r="J15" s="1"/>
    </row>
    <row r="16" spans="2:26" x14ac:dyDescent="0.25">
      <c r="B16" s="30" t="s">
        <v>21</v>
      </c>
      <c r="C16" s="32" t="s">
        <v>37</v>
      </c>
      <c r="D16" s="33">
        <f>I5/4</f>
        <v>325.375</v>
      </c>
      <c r="E16" s="31"/>
      <c r="F16" s="9"/>
      <c r="G16" s="1"/>
      <c r="H16" s="1"/>
      <c r="I16" s="1"/>
      <c r="J16" s="1"/>
    </row>
    <row r="17" spans="1:13" x14ac:dyDescent="0.25">
      <c r="B17" s="2" t="s">
        <v>14</v>
      </c>
      <c r="C17" s="32" t="s">
        <v>38</v>
      </c>
      <c r="D17" s="33">
        <f>I6/4</f>
        <v>131.625</v>
      </c>
      <c r="E17" s="3"/>
      <c r="F17" s="11"/>
      <c r="G17" s="1"/>
      <c r="H17" s="1"/>
      <c r="I17" s="1"/>
      <c r="J17" s="1"/>
      <c r="M17">
        <v>458</v>
      </c>
    </row>
    <row r="18" spans="1:13" x14ac:dyDescent="0.25">
      <c r="B18" s="2"/>
      <c r="C18" s="32"/>
      <c r="D18" s="34">
        <f>SUM(D16:D17)</f>
        <v>457</v>
      </c>
      <c r="E18" s="3">
        <v>457</v>
      </c>
      <c r="F18" s="11">
        <v>43636</v>
      </c>
      <c r="G18" s="1"/>
      <c r="H18" s="1"/>
      <c r="I18" s="1"/>
      <c r="J18" s="1"/>
      <c r="M18">
        <v>457</v>
      </c>
    </row>
    <row r="19" spans="1:13" x14ac:dyDescent="0.25">
      <c r="M19">
        <v>457</v>
      </c>
    </row>
    <row r="20" spans="1:13" ht="25.5" x14ac:dyDescent="0.25">
      <c r="B20" s="5"/>
      <c r="C20" s="96" t="s">
        <v>45</v>
      </c>
      <c r="D20" s="97"/>
      <c r="E20" s="15" t="s">
        <v>19</v>
      </c>
      <c r="F20" s="14" t="s">
        <v>20</v>
      </c>
      <c r="M20" s="40">
        <f>I8-M19-M18-M17</f>
        <v>1347.75</v>
      </c>
    </row>
    <row r="21" spans="1:13" x14ac:dyDescent="0.25">
      <c r="B21" s="30" t="s">
        <v>21</v>
      </c>
      <c r="C21" s="32" t="s">
        <v>37</v>
      </c>
      <c r="D21" s="33">
        <f>I5/4</f>
        <v>325.375</v>
      </c>
      <c r="E21" s="31"/>
      <c r="F21" s="9"/>
      <c r="M21" s="40"/>
    </row>
    <row r="22" spans="1:13" x14ac:dyDescent="0.25">
      <c r="B22" s="2" t="s">
        <v>14</v>
      </c>
      <c r="C22" s="32" t="s">
        <v>38</v>
      </c>
      <c r="D22" s="33">
        <f>I6/4</f>
        <v>131.625</v>
      </c>
      <c r="E22" s="3"/>
      <c r="F22" s="11"/>
      <c r="M22" s="40"/>
    </row>
    <row r="23" spans="1:13" x14ac:dyDescent="0.25">
      <c r="B23" s="2" t="s">
        <v>17</v>
      </c>
      <c r="C23" s="32" t="s">
        <v>46</v>
      </c>
      <c r="D23" s="33">
        <f>I7/4</f>
        <v>222.9375</v>
      </c>
      <c r="E23" s="3"/>
      <c r="F23" s="11"/>
      <c r="M23" s="40"/>
    </row>
    <row r="24" spans="1:13" x14ac:dyDescent="0.25">
      <c r="B24" s="2"/>
      <c r="C24" s="32"/>
      <c r="D24" s="42">
        <f>SUM(D21:D23)</f>
        <v>679.9375</v>
      </c>
      <c r="E24" s="3"/>
      <c r="F24" s="11"/>
      <c r="M24" s="40"/>
    </row>
    <row r="25" spans="1:13" x14ac:dyDescent="0.25">
      <c r="M25" s="40"/>
    </row>
    <row r="26" spans="1:13" x14ac:dyDescent="0.25">
      <c r="D26" s="43"/>
      <c r="M26" s="40"/>
    </row>
    <row r="27" spans="1:13" x14ac:dyDescent="0.25">
      <c r="M27" s="40"/>
    </row>
    <row r="31" spans="1:13" x14ac:dyDescent="0.25">
      <c r="A31" t="s">
        <v>42</v>
      </c>
    </row>
  </sheetData>
  <mergeCells count="5">
    <mergeCell ref="B8:H8"/>
    <mergeCell ref="C10:D10"/>
    <mergeCell ref="C15:D15"/>
    <mergeCell ref="K3:Q8"/>
    <mergeCell ref="C20:D20"/>
  </mergeCell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topLeftCell="A8" zoomScaleNormal="100" workbookViewId="0">
      <selection activeCell="A11" sqref="A1:XFD1048576"/>
    </sheetView>
  </sheetViews>
  <sheetFormatPr defaultRowHeight="15" x14ac:dyDescent="0.25"/>
  <cols>
    <col min="3" max="3" width="16.42578125" customWidth="1"/>
    <col min="4" max="4" width="15.140625" customWidth="1"/>
    <col min="5" max="5" width="13" customWidth="1"/>
    <col min="6" max="6" width="11.42578125" customWidth="1"/>
    <col min="7" max="7" width="13.140625" customWidth="1"/>
    <col min="8" max="8" width="15.85546875" customWidth="1"/>
    <col min="9" max="9" width="13.7109375" customWidth="1"/>
    <col min="10" max="10" width="13.85546875" customWidth="1"/>
  </cols>
  <sheetData>
    <row r="2" spans="2:11" ht="20.25" x14ac:dyDescent="0.3">
      <c r="B2" s="8" t="s">
        <v>32</v>
      </c>
      <c r="C2" s="8"/>
      <c r="D2" s="1"/>
      <c r="E2" s="1"/>
      <c r="F2" s="1"/>
      <c r="G2" s="1"/>
      <c r="H2" s="1"/>
      <c r="I2" s="1"/>
      <c r="J2" s="1"/>
    </row>
    <row r="3" spans="2:11" ht="63.75" x14ac:dyDescent="0.25">
      <c r="B3" s="14" t="s">
        <v>1</v>
      </c>
      <c r="C3" s="14" t="s">
        <v>2</v>
      </c>
      <c r="D3" s="14" t="s">
        <v>3</v>
      </c>
      <c r="E3" s="14" t="s">
        <v>34</v>
      </c>
      <c r="F3" s="14" t="s">
        <v>35</v>
      </c>
      <c r="G3" s="14" t="s">
        <v>7</v>
      </c>
      <c r="H3" s="14" t="s">
        <v>8</v>
      </c>
      <c r="I3" s="14" t="s">
        <v>9</v>
      </c>
    </row>
    <row r="4" spans="2:11" x14ac:dyDescent="0.25">
      <c r="B4" s="15">
        <v>1</v>
      </c>
      <c r="C4" s="15">
        <v>2</v>
      </c>
      <c r="D4" s="15">
        <v>3</v>
      </c>
      <c r="E4" s="14">
        <v>4</v>
      </c>
      <c r="F4" s="15">
        <v>5</v>
      </c>
      <c r="G4" s="15">
        <v>6</v>
      </c>
      <c r="H4" s="15">
        <v>7</v>
      </c>
      <c r="I4" s="15" t="s">
        <v>36</v>
      </c>
    </row>
    <row r="5" spans="2:11" ht="51" x14ac:dyDescent="0.25">
      <c r="B5" s="3" t="s">
        <v>11</v>
      </c>
      <c r="C5" s="4" t="s">
        <v>12</v>
      </c>
      <c r="D5" s="16">
        <v>43239</v>
      </c>
      <c r="E5" s="41">
        <v>9</v>
      </c>
      <c r="F5" s="3">
        <v>137</v>
      </c>
      <c r="G5" s="3">
        <v>9.5</v>
      </c>
      <c r="H5" s="4" t="s">
        <v>13</v>
      </c>
      <c r="I5" s="28">
        <f>F5*G5*E5/12</f>
        <v>976.125</v>
      </c>
    </row>
    <row r="6" spans="2:11" ht="38.25" x14ac:dyDescent="0.25">
      <c r="B6" s="3" t="s">
        <v>14</v>
      </c>
      <c r="C6" s="4" t="s">
        <v>15</v>
      </c>
      <c r="D6" s="16">
        <v>42098</v>
      </c>
      <c r="E6" s="41">
        <v>9</v>
      </c>
      <c r="F6" s="3">
        <v>81</v>
      </c>
      <c r="G6" s="3">
        <v>6.5</v>
      </c>
      <c r="H6" s="4" t="s">
        <v>16</v>
      </c>
      <c r="I6" s="28">
        <f>F6*G6*E6/12</f>
        <v>394.875</v>
      </c>
    </row>
    <row r="7" spans="2:11" ht="51" x14ac:dyDescent="0.25">
      <c r="B7" s="3" t="s">
        <v>17</v>
      </c>
      <c r="C7" s="4" t="s">
        <v>43</v>
      </c>
      <c r="D7" s="16">
        <v>43658</v>
      </c>
      <c r="E7" s="41">
        <v>6</v>
      </c>
      <c r="F7" s="3">
        <v>123</v>
      </c>
      <c r="G7" s="3">
        <v>14.5</v>
      </c>
      <c r="H7" s="4" t="s">
        <v>44</v>
      </c>
      <c r="I7" s="28">
        <f>F7*G7*E7/12</f>
        <v>891.75</v>
      </c>
    </row>
    <row r="8" spans="2:11" x14ac:dyDescent="0.25">
      <c r="B8" s="93" t="s">
        <v>9</v>
      </c>
      <c r="C8" s="94"/>
      <c r="D8" s="94"/>
      <c r="E8" s="94"/>
      <c r="F8" s="94"/>
      <c r="G8" s="94"/>
      <c r="H8" s="95"/>
      <c r="I8" s="29">
        <f>SUM(I5:I7)</f>
        <v>2262.75</v>
      </c>
    </row>
    <row r="9" spans="2:11" x14ac:dyDescent="0.25">
      <c r="B9" s="35"/>
      <c r="C9" s="36"/>
      <c r="D9" s="26"/>
      <c r="E9" s="36"/>
      <c r="F9" s="36"/>
      <c r="G9" s="26"/>
      <c r="H9" s="26"/>
      <c r="I9" s="27"/>
    </row>
    <row r="10" spans="2:11" ht="25.5" x14ac:dyDescent="0.25">
      <c r="B10" s="5"/>
      <c r="C10" s="96" t="s">
        <v>33</v>
      </c>
      <c r="D10" s="97"/>
      <c r="E10" s="15" t="s">
        <v>19</v>
      </c>
      <c r="F10" s="14" t="s">
        <v>20</v>
      </c>
      <c r="G10" s="1"/>
      <c r="H10" s="1"/>
      <c r="I10" s="38"/>
      <c r="J10" s="1"/>
    </row>
    <row r="11" spans="2:11" x14ac:dyDescent="0.25">
      <c r="B11" s="30" t="s">
        <v>21</v>
      </c>
      <c r="C11" s="32" t="s">
        <v>48</v>
      </c>
      <c r="D11" s="33">
        <f>976/9*3</f>
        <v>325.33333333333331</v>
      </c>
      <c r="E11" s="31"/>
      <c r="F11" s="9"/>
      <c r="G11" s="1"/>
      <c r="H11" s="47"/>
      <c r="I11" s="1"/>
      <c r="J11" s="1"/>
    </row>
    <row r="12" spans="2:11" x14ac:dyDescent="0.25">
      <c r="B12" s="2" t="s">
        <v>14</v>
      </c>
      <c r="C12" s="32" t="s">
        <v>50</v>
      </c>
      <c r="D12" s="33">
        <f>395/9*3</f>
        <v>131.66666666666666</v>
      </c>
      <c r="E12" s="3"/>
      <c r="F12" s="11"/>
      <c r="G12" s="1"/>
      <c r="H12" s="47"/>
      <c r="I12" s="1"/>
      <c r="J12" s="1"/>
    </row>
    <row r="13" spans="2:11" x14ac:dyDescent="0.25">
      <c r="B13" s="2"/>
      <c r="C13" s="32"/>
      <c r="D13" s="34">
        <f>SUM(D11:D12)</f>
        <v>457</v>
      </c>
      <c r="E13" s="3">
        <v>458</v>
      </c>
      <c r="F13" s="11">
        <v>43550</v>
      </c>
      <c r="G13" s="1"/>
      <c r="H13" s="47"/>
      <c r="I13" s="37"/>
      <c r="J13" s="1"/>
      <c r="K13" s="46"/>
    </row>
    <row r="14" spans="2:11" x14ac:dyDescent="0.25">
      <c r="B14" s="1"/>
      <c r="C14" s="1"/>
      <c r="D14" s="7"/>
      <c r="E14" s="1"/>
      <c r="F14" s="1"/>
      <c r="G14" s="1"/>
      <c r="H14" s="1"/>
      <c r="I14" s="1"/>
      <c r="J14" s="1"/>
      <c r="K14" s="46"/>
    </row>
    <row r="15" spans="2:11" ht="25.5" x14ac:dyDescent="0.25">
      <c r="B15" s="5"/>
      <c r="C15" s="96" t="s">
        <v>39</v>
      </c>
      <c r="D15" s="97"/>
      <c r="E15" s="15" t="s">
        <v>19</v>
      </c>
      <c r="F15" s="14" t="s">
        <v>20</v>
      </c>
      <c r="G15" s="1"/>
      <c r="H15" s="1"/>
      <c r="I15" s="1"/>
      <c r="J15" s="1"/>
      <c r="K15" s="46"/>
    </row>
    <row r="16" spans="2:11" x14ac:dyDescent="0.25">
      <c r="B16" s="30" t="s">
        <v>21</v>
      </c>
      <c r="C16" s="32" t="s">
        <v>48</v>
      </c>
      <c r="D16" s="33">
        <f>976/9*3</f>
        <v>325.33333333333331</v>
      </c>
      <c r="E16" s="31"/>
      <c r="F16" s="9"/>
      <c r="G16" s="1"/>
      <c r="H16" s="1"/>
      <c r="I16" s="1"/>
      <c r="J16" s="1"/>
      <c r="K16" s="46"/>
    </row>
    <row r="17" spans="2:10" x14ac:dyDescent="0.25">
      <c r="B17" s="2" t="s">
        <v>14</v>
      </c>
      <c r="C17" s="32" t="s">
        <v>50</v>
      </c>
      <c r="D17" s="33">
        <f>395/9*3</f>
        <v>131.66666666666666</v>
      </c>
      <c r="E17" s="3"/>
      <c r="F17" s="11"/>
      <c r="G17" s="1"/>
      <c r="H17" s="1"/>
      <c r="I17" s="1"/>
      <c r="J17" s="1"/>
    </row>
    <row r="18" spans="2:10" x14ac:dyDescent="0.25">
      <c r="B18" s="2"/>
      <c r="C18" s="32"/>
      <c r="D18" s="34">
        <f>SUM(D16:D17)</f>
        <v>457</v>
      </c>
      <c r="E18" s="3">
        <v>457</v>
      </c>
      <c r="F18" s="11">
        <v>43636</v>
      </c>
      <c r="G18" s="1"/>
      <c r="H18" s="1"/>
      <c r="I18" s="37"/>
      <c r="J18" s="1"/>
    </row>
    <row r="20" spans="2:10" ht="25.5" x14ac:dyDescent="0.25">
      <c r="B20" s="5"/>
      <c r="C20" s="96" t="s">
        <v>45</v>
      </c>
      <c r="D20" s="97"/>
      <c r="E20" s="15" t="s">
        <v>19</v>
      </c>
      <c r="F20" s="14" t="s">
        <v>20</v>
      </c>
    </row>
    <row r="21" spans="2:10" x14ac:dyDescent="0.25">
      <c r="B21" s="30" t="s">
        <v>21</v>
      </c>
      <c r="C21" s="32" t="s">
        <v>48</v>
      </c>
      <c r="D21" s="33">
        <f>976/9*3</f>
        <v>325.33333333333331</v>
      </c>
      <c r="E21" s="31"/>
      <c r="F21" s="9"/>
    </row>
    <row r="22" spans="2:10" x14ac:dyDescent="0.25">
      <c r="B22" s="2" t="s">
        <v>14</v>
      </c>
      <c r="C22" s="32" t="s">
        <v>50</v>
      </c>
      <c r="D22" s="33">
        <f>395/9*3</f>
        <v>131.66666666666666</v>
      </c>
      <c r="E22" s="3"/>
      <c r="F22" s="11"/>
    </row>
    <row r="23" spans="2:10" x14ac:dyDescent="0.25">
      <c r="B23" s="2" t="s">
        <v>17</v>
      </c>
      <c r="C23" s="32" t="s">
        <v>51</v>
      </c>
      <c r="D23" s="52">
        <f>892/6*3</f>
        <v>446</v>
      </c>
      <c r="E23" s="3"/>
      <c r="F23" s="11"/>
    </row>
    <row r="24" spans="2:10" x14ac:dyDescent="0.25">
      <c r="B24" s="2"/>
      <c r="C24" s="32"/>
      <c r="D24" s="34">
        <f>SUM(D21:D23)</f>
        <v>903</v>
      </c>
      <c r="E24" s="3">
        <v>680</v>
      </c>
      <c r="F24" s="11">
        <v>43727</v>
      </c>
      <c r="I24" s="40"/>
    </row>
    <row r="25" spans="2:10" x14ac:dyDescent="0.25">
      <c r="I25" s="40"/>
    </row>
    <row r="26" spans="2:10" ht="25.5" x14ac:dyDescent="0.25">
      <c r="B26" s="5"/>
      <c r="C26" s="99" t="s">
        <v>47</v>
      </c>
      <c r="D26" s="99"/>
      <c r="E26" s="15" t="s">
        <v>19</v>
      </c>
      <c r="F26" s="14" t="s">
        <v>20</v>
      </c>
      <c r="H26" s="44"/>
      <c r="I26" s="45"/>
    </row>
    <row r="27" spans="2:10" x14ac:dyDescent="0.25">
      <c r="B27" s="2" t="s">
        <v>21</v>
      </c>
      <c r="C27" s="32" t="s">
        <v>51</v>
      </c>
      <c r="D27" s="52">
        <f>892/6*3</f>
        <v>446</v>
      </c>
      <c r="E27" s="3"/>
      <c r="F27" s="11"/>
      <c r="I27" s="46"/>
    </row>
    <row r="28" spans="2:10" x14ac:dyDescent="0.25">
      <c r="B28" s="2"/>
      <c r="C28" s="9"/>
      <c r="D28" s="50">
        <f>SUM(D27:D27)</f>
        <v>446</v>
      </c>
      <c r="E28" s="3">
        <v>668</v>
      </c>
      <c r="F28" s="11">
        <v>43810</v>
      </c>
      <c r="I28" s="51"/>
    </row>
    <row r="29" spans="2:10" x14ac:dyDescent="0.25">
      <c r="C29" s="48"/>
      <c r="D29" s="49"/>
    </row>
    <row r="30" spans="2:10" x14ac:dyDescent="0.25">
      <c r="C30" s="53" t="s">
        <v>49</v>
      </c>
      <c r="D30" s="50">
        <f>D13+D18+D24+D28</f>
        <v>2263</v>
      </c>
      <c r="E30" s="53">
        <f>E13+E18+E24+E28</f>
        <v>2263</v>
      </c>
      <c r="G30" s="46"/>
    </row>
    <row r="33" spans="2:9" ht="18.75" x14ac:dyDescent="0.3">
      <c r="B33" s="54" t="s">
        <v>52</v>
      </c>
      <c r="C33" s="54"/>
      <c r="D33" s="54"/>
      <c r="E33" s="54"/>
      <c r="F33" s="54"/>
      <c r="G33" s="54"/>
      <c r="H33" s="54"/>
      <c r="I33" s="54"/>
    </row>
    <row r="34" spans="2:9" ht="18.75" x14ac:dyDescent="0.3">
      <c r="B34" s="54"/>
      <c r="C34" s="54"/>
      <c r="D34" s="54"/>
      <c r="E34" s="54"/>
      <c r="F34" s="54"/>
      <c r="G34" s="54"/>
      <c r="H34" s="54"/>
      <c r="I34" s="54"/>
    </row>
    <row r="35" spans="2:9" ht="18.75" x14ac:dyDescent="0.3">
      <c r="B35" s="54" t="s">
        <v>53</v>
      </c>
      <c r="C35" s="54"/>
      <c r="D35" s="54"/>
      <c r="E35" s="54"/>
      <c r="F35" s="54"/>
      <c r="G35" s="54"/>
      <c r="H35" s="54"/>
      <c r="I35" s="54"/>
    </row>
    <row r="36" spans="2:9" ht="18.75" x14ac:dyDescent="0.3">
      <c r="B36" s="54"/>
      <c r="C36" s="54"/>
      <c r="D36" s="54"/>
      <c r="E36" s="54"/>
      <c r="F36" s="54"/>
      <c r="G36" s="54"/>
      <c r="H36" s="54"/>
      <c r="I36" s="54"/>
    </row>
    <row r="37" spans="2:9" ht="18.75" x14ac:dyDescent="0.3">
      <c r="B37" s="54"/>
      <c r="C37" s="54"/>
      <c r="D37" s="54"/>
      <c r="E37" s="54"/>
      <c r="F37" s="54"/>
      <c r="G37" s="54"/>
      <c r="H37" s="54"/>
      <c r="I37" s="54"/>
    </row>
  </sheetData>
  <mergeCells count="5">
    <mergeCell ref="C26:D26"/>
    <mergeCell ref="B8:H8"/>
    <mergeCell ref="C10:D10"/>
    <mergeCell ref="C15:D15"/>
    <mergeCell ref="C20:D20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5"/>
  <sheetViews>
    <sheetView topLeftCell="A13" workbookViewId="0">
      <selection activeCell="A13" sqref="A1:XFD1048576"/>
    </sheetView>
  </sheetViews>
  <sheetFormatPr defaultRowHeight="15" x14ac:dyDescent="0.25"/>
  <cols>
    <col min="3" max="3" width="16.42578125" customWidth="1"/>
    <col min="4" max="4" width="15.140625" customWidth="1"/>
    <col min="5" max="5" width="13" customWidth="1"/>
    <col min="6" max="6" width="11.42578125" customWidth="1"/>
    <col min="7" max="7" width="13.140625" customWidth="1"/>
    <col min="8" max="8" width="15.85546875" customWidth="1"/>
    <col min="9" max="9" width="13.7109375" customWidth="1"/>
    <col min="10" max="10" width="13.85546875" customWidth="1"/>
  </cols>
  <sheetData>
    <row r="2" spans="2:11" ht="20.25" x14ac:dyDescent="0.3">
      <c r="B2" s="8" t="s">
        <v>54</v>
      </c>
      <c r="C2" s="8"/>
      <c r="D2" s="1"/>
      <c r="E2" s="1"/>
      <c r="F2" s="1"/>
      <c r="G2" s="1"/>
      <c r="H2" s="1"/>
      <c r="I2" s="1"/>
      <c r="J2" s="1"/>
    </row>
    <row r="3" spans="2:11" ht="63.75" x14ac:dyDescent="0.25">
      <c r="B3" s="57" t="s">
        <v>1</v>
      </c>
      <c r="C3" s="57" t="s">
        <v>2</v>
      </c>
      <c r="D3" s="57" t="s">
        <v>3</v>
      </c>
      <c r="E3" s="57" t="s">
        <v>34</v>
      </c>
      <c r="F3" s="57" t="s">
        <v>35</v>
      </c>
      <c r="G3" s="57" t="s">
        <v>7</v>
      </c>
      <c r="H3" s="57" t="s">
        <v>8</v>
      </c>
      <c r="I3" s="57" t="s">
        <v>9</v>
      </c>
    </row>
    <row r="4" spans="2:11" x14ac:dyDescent="0.25">
      <c r="B4" s="15">
        <v>1</v>
      </c>
      <c r="C4" s="15">
        <v>2</v>
      </c>
      <c r="D4" s="15">
        <v>3</v>
      </c>
      <c r="E4" s="57">
        <v>4</v>
      </c>
      <c r="F4" s="15">
        <v>5</v>
      </c>
      <c r="G4" s="15">
        <v>6</v>
      </c>
      <c r="H4" s="15">
        <v>7</v>
      </c>
      <c r="I4" s="15" t="s">
        <v>36</v>
      </c>
    </row>
    <row r="5" spans="2:11" ht="51" x14ac:dyDescent="0.25">
      <c r="B5" s="3" t="s">
        <v>17</v>
      </c>
      <c r="C5" s="4" t="s">
        <v>43</v>
      </c>
      <c r="D5" s="16">
        <v>43658</v>
      </c>
      <c r="E5" s="41">
        <v>12</v>
      </c>
      <c r="F5" s="3">
        <v>123</v>
      </c>
      <c r="G5" s="3">
        <v>14.5</v>
      </c>
      <c r="H5" s="4" t="s">
        <v>44</v>
      </c>
      <c r="I5" s="28">
        <f>F5*G5*E5/12</f>
        <v>1783.5</v>
      </c>
    </row>
    <row r="6" spans="2:11" x14ac:dyDescent="0.25">
      <c r="B6" s="93" t="s">
        <v>9</v>
      </c>
      <c r="C6" s="94"/>
      <c r="D6" s="94"/>
      <c r="E6" s="94"/>
      <c r="F6" s="94"/>
      <c r="G6" s="94"/>
      <c r="H6" s="95"/>
      <c r="I6" s="29">
        <f>SUM(I5:I5)</f>
        <v>1783.5</v>
      </c>
    </row>
    <row r="7" spans="2:11" x14ac:dyDescent="0.25">
      <c r="B7" s="55"/>
      <c r="C7" s="56"/>
      <c r="D7" s="26"/>
      <c r="E7" s="56"/>
      <c r="F7" s="56"/>
      <c r="G7" s="26"/>
      <c r="H7" s="26"/>
      <c r="I7" s="27"/>
    </row>
    <row r="8" spans="2:11" ht="25.5" x14ac:dyDescent="0.25">
      <c r="B8" s="5"/>
      <c r="C8" s="96" t="s">
        <v>33</v>
      </c>
      <c r="D8" s="97"/>
      <c r="E8" s="15" t="s">
        <v>19</v>
      </c>
      <c r="F8" s="57" t="s">
        <v>20</v>
      </c>
      <c r="G8" s="1"/>
      <c r="H8" s="1"/>
      <c r="I8" s="38"/>
      <c r="J8" s="1"/>
    </row>
    <row r="9" spans="2:11" x14ac:dyDescent="0.25">
      <c r="B9" s="30">
        <v>1</v>
      </c>
      <c r="C9" s="32" t="s">
        <v>55</v>
      </c>
      <c r="D9" s="33">
        <v>446</v>
      </c>
      <c r="E9" s="31">
        <v>446</v>
      </c>
      <c r="F9" s="13">
        <v>43901</v>
      </c>
      <c r="G9" s="1"/>
      <c r="H9" s="47"/>
      <c r="I9" s="1"/>
      <c r="J9" s="1"/>
    </row>
    <row r="10" spans="2:11" x14ac:dyDescent="0.25">
      <c r="B10" s="2"/>
      <c r="C10" s="32"/>
      <c r="D10" s="33"/>
      <c r="E10" s="3"/>
      <c r="F10" s="11"/>
      <c r="G10" s="1"/>
      <c r="H10" s="47"/>
      <c r="I10" s="1"/>
      <c r="J10" s="1"/>
    </row>
    <row r="11" spans="2:11" x14ac:dyDescent="0.25">
      <c r="B11" s="2"/>
      <c r="C11" s="32"/>
      <c r="D11" s="34"/>
      <c r="E11" s="3"/>
      <c r="F11" s="11"/>
      <c r="G11" s="1"/>
      <c r="H11" s="47"/>
      <c r="I11" s="37"/>
      <c r="J11" s="1"/>
      <c r="K11" s="46"/>
    </row>
    <row r="12" spans="2:11" x14ac:dyDescent="0.25">
      <c r="B12" s="1"/>
      <c r="C12" s="1"/>
      <c r="D12" s="7"/>
      <c r="E12" s="1"/>
      <c r="F12" s="1"/>
      <c r="G12" s="1"/>
      <c r="H12" s="1"/>
      <c r="I12" s="1"/>
      <c r="J12" s="1"/>
      <c r="K12" s="46"/>
    </row>
    <row r="13" spans="2:11" ht="25.5" x14ac:dyDescent="0.25">
      <c r="B13" s="5"/>
      <c r="C13" s="96" t="s">
        <v>39</v>
      </c>
      <c r="D13" s="97"/>
      <c r="E13" s="15" t="s">
        <v>19</v>
      </c>
      <c r="F13" s="57" t="s">
        <v>20</v>
      </c>
      <c r="G13" s="1"/>
      <c r="H13" s="1"/>
      <c r="I13" s="1"/>
      <c r="J13" s="1"/>
      <c r="K13" s="46"/>
    </row>
    <row r="14" spans="2:11" x14ac:dyDescent="0.25">
      <c r="B14" s="30">
        <v>1</v>
      </c>
      <c r="C14" s="32" t="s">
        <v>55</v>
      </c>
      <c r="D14" s="33">
        <f>1784/12*3</f>
        <v>446</v>
      </c>
      <c r="E14" s="31">
        <v>446</v>
      </c>
      <c r="F14" s="13">
        <v>43993</v>
      </c>
      <c r="G14" s="1"/>
      <c r="H14" s="1"/>
      <c r="I14" s="1"/>
      <c r="J14" s="1"/>
      <c r="K14" s="46"/>
    </row>
    <row r="15" spans="2:11" x14ac:dyDescent="0.25">
      <c r="B15" s="2"/>
      <c r="C15" s="32"/>
      <c r="D15" s="33"/>
      <c r="E15" s="3"/>
      <c r="F15" s="11"/>
      <c r="G15" s="1"/>
      <c r="H15" s="1"/>
      <c r="I15" s="1"/>
      <c r="J15" s="1"/>
    </row>
    <row r="16" spans="2:11" x14ac:dyDescent="0.25">
      <c r="B16" s="2"/>
      <c r="C16" s="32"/>
      <c r="D16" s="34"/>
      <c r="E16" s="3"/>
      <c r="F16" s="11"/>
      <c r="G16" s="1"/>
      <c r="H16" s="1"/>
      <c r="I16" s="37"/>
      <c r="J16" s="1"/>
    </row>
    <row r="18" spans="2:9" ht="25.5" x14ac:dyDescent="0.25">
      <c r="B18" s="5"/>
      <c r="C18" s="96" t="s">
        <v>45</v>
      </c>
      <c r="D18" s="97"/>
      <c r="E18" s="15" t="s">
        <v>19</v>
      </c>
      <c r="F18" s="57" t="s">
        <v>20</v>
      </c>
    </row>
    <row r="19" spans="2:9" x14ac:dyDescent="0.25">
      <c r="B19" s="30">
        <v>1</v>
      </c>
      <c r="C19" s="32" t="s">
        <v>55</v>
      </c>
      <c r="D19" s="33">
        <f>1784/12*3</f>
        <v>446</v>
      </c>
      <c r="E19" s="31">
        <v>446</v>
      </c>
      <c r="F19" s="13">
        <v>44085</v>
      </c>
    </row>
    <row r="20" spans="2:9" x14ac:dyDescent="0.25">
      <c r="B20" s="2"/>
      <c r="C20" s="32"/>
      <c r="D20" s="33"/>
      <c r="E20" s="3"/>
      <c r="F20" s="11"/>
    </row>
    <row r="21" spans="2:9" x14ac:dyDescent="0.25">
      <c r="B21" s="2"/>
      <c r="C21" s="32"/>
      <c r="D21" s="52"/>
      <c r="E21" s="3"/>
      <c r="F21" s="11"/>
    </row>
    <row r="22" spans="2:9" x14ac:dyDescent="0.25">
      <c r="B22" s="2"/>
      <c r="C22" s="32"/>
      <c r="D22" s="34"/>
      <c r="E22" s="3"/>
      <c r="F22" s="11"/>
      <c r="I22" s="40"/>
    </row>
    <row r="23" spans="2:9" x14ac:dyDescent="0.25">
      <c r="I23" s="40"/>
    </row>
    <row r="24" spans="2:9" ht="25.5" x14ac:dyDescent="0.25">
      <c r="B24" s="5"/>
      <c r="C24" s="99" t="s">
        <v>47</v>
      </c>
      <c r="D24" s="99"/>
      <c r="E24" s="15" t="s">
        <v>19</v>
      </c>
      <c r="F24" s="57" t="s">
        <v>20</v>
      </c>
      <c r="H24" s="44"/>
      <c r="I24" s="45"/>
    </row>
    <row r="25" spans="2:9" x14ac:dyDescent="0.25">
      <c r="B25" s="30">
        <v>1</v>
      </c>
      <c r="C25" s="32" t="s">
        <v>55</v>
      </c>
      <c r="D25" s="33">
        <f>1784/12*3</f>
        <v>446</v>
      </c>
      <c r="E25" s="3">
        <v>446</v>
      </c>
      <c r="F25" s="11">
        <v>44191</v>
      </c>
      <c r="I25" s="46"/>
    </row>
    <row r="26" spans="2:9" x14ac:dyDescent="0.25">
      <c r="B26" s="2"/>
      <c r="C26" s="9"/>
      <c r="D26" s="50">
        <f>SUM(D25:D25)</f>
        <v>446</v>
      </c>
      <c r="E26" s="3"/>
      <c r="F26" s="11"/>
      <c r="I26" s="51"/>
    </row>
    <row r="27" spans="2:9" x14ac:dyDescent="0.25">
      <c r="C27" s="48"/>
      <c r="D27" s="49"/>
    </row>
    <row r="28" spans="2:9" x14ac:dyDescent="0.25">
      <c r="C28" s="53" t="s">
        <v>49</v>
      </c>
      <c r="D28" s="50">
        <v>1784</v>
      </c>
      <c r="E28" s="53">
        <f>E9+E14+E19+E25</f>
        <v>1784</v>
      </c>
      <c r="G28" s="46"/>
    </row>
    <row r="31" spans="2:9" ht="18.75" x14ac:dyDescent="0.3">
      <c r="B31" s="54" t="s">
        <v>56</v>
      </c>
      <c r="C31" s="54"/>
      <c r="D31" s="54"/>
      <c r="E31" s="54"/>
      <c r="F31" s="54"/>
      <c r="G31" s="54"/>
      <c r="H31" s="54"/>
      <c r="I31" s="54"/>
    </row>
    <row r="32" spans="2:9" ht="18.75" x14ac:dyDescent="0.3">
      <c r="B32" s="54"/>
      <c r="C32" s="54"/>
      <c r="D32" s="54"/>
      <c r="E32" s="54"/>
      <c r="F32" s="54"/>
      <c r="G32" s="54"/>
      <c r="H32" s="54"/>
      <c r="I32" s="54"/>
    </row>
    <row r="33" spans="2:9" ht="18.75" x14ac:dyDescent="0.3">
      <c r="B33" s="54" t="s">
        <v>57</v>
      </c>
      <c r="C33" s="54"/>
      <c r="D33" s="54"/>
      <c r="E33" s="54"/>
      <c r="F33" s="54"/>
      <c r="G33" s="54"/>
      <c r="H33" s="54"/>
      <c r="I33" s="54"/>
    </row>
    <row r="34" spans="2:9" ht="18.75" x14ac:dyDescent="0.3">
      <c r="B34" s="54"/>
      <c r="C34" s="54"/>
      <c r="D34" s="54"/>
      <c r="E34" s="54"/>
      <c r="F34" s="54"/>
      <c r="G34" s="54"/>
      <c r="H34" s="54"/>
      <c r="I34" s="54"/>
    </row>
    <row r="35" spans="2:9" ht="18.75" x14ac:dyDescent="0.3">
      <c r="B35" s="54"/>
      <c r="C35" s="54"/>
      <c r="D35" s="54"/>
      <c r="E35" s="54"/>
      <c r="F35" s="54"/>
      <c r="G35" s="54"/>
      <c r="H35" s="54"/>
      <c r="I35" s="54"/>
    </row>
  </sheetData>
  <mergeCells count="5">
    <mergeCell ref="B6:H6"/>
    <mergeCell ref="C8:D8"/>
    <mergeCell ref="C13:D13"/>
    <mergeCell ref="C18:D18"/>
    <mergeCell ref="C24:D24"/>
  </mergeCells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tabSelected="1" topLeftCell="A13" workbookViewId="0">
      <selection activeCell="H24" sqref="H24"/>
    </sheetView>
  </sheetViews>
  <sheetFormatPr defaultRowHeight="15" x14ac:dyDescent="0.25"/>
  <cols>
    <col min="1" max="1" width="0.7109375" customWidth="1"/>
    <col min="2" max="2" width="5.7109375" customWidth="1"/>
    <col min="3" max="3" width="15.5703125" customWidth="1"/>
    <col min="4" max="4" width="11" customWidth="1"/>
    <col min="5" max="5" width="13" customWidth="1"/>
    <col min="6" max="6" width="8.42578125" customWidth="1"/>
    <col min="7" max="7" width="9.85546875" customWidth="1"/>
    <col min="8" max="8" width="9.42578125" customWidth="1"/>
    <col min="9" max="9" width="10.140625" customWidth="1"/>
    <col min="10" max="10" width="13.85546875" customWidth="1"/>
  </cols>
  <sheetData>
    <row r="1" spans="2:11" ht="107.25" customHeight="1" x14ac:dyDescent="0.25">
      <c r="G1" s="100" t="s">
        <v>62</v>
      </c>
      <c r="H1" s="100"/>
      <c r="I1" s="100"/>
    </row>
    <row r="2" spans="2:11" ht="20.25" x14ac:dyDescent="0.3">
      <c r="B2" s="90" t="s">
        <v>58</v>
      </c>
      <c r="C2" s="58"/>
      <c r="D2" s="59"/>
      <c r="E2" s="59"/>
      <c r="F2" s="59"/>
      <c r="G2" s="59"/>
      <c r="H2" s="59"/>
      <c r="I2" s="59"/>
      <c r="J2" s="1"/>
    </row>
    <row r="3" spans="2:11" ht="10.5" customHeight="1" x14ac:dyDescent="0.3">
      <c r="B3" s="58"/>
      <c r="C3" s="58"/>
      <c r="D3" s="59"/>
      <c r="E3" s="59"/>
      <c r="F3" s="59"/>
      <c r="G3" s="59"/>
      <c r="H3" s="59"/>
      <c r="I3" s="59"/>
      <c r="J3" s="1"/>
    </row>
    <row r="4" spans="2:11" ht="63.75" x14ac:dyDescent="0.25">
      <c r="B4" s="60" t="s">
        <v>1</v>
      </c>
      <c r="C4" s="60" t="s">
        <v>2</v>
      </c>
      <c r="D4" s="60" t="s">
        <v>3</v>
      </c>
      <c r="E4" s="60" t="s">
        <v>34</v>
      </c>
      <c r="F4" s="60" t="s">
        <v>35</v>
      </c>
      <c r="G4" s="60" t="s">
        <v>7</v>
      </c>
      <c r="H4" s="60" t="s">
        <v>8</v>
      </c>
      <c r="I4" s="60" t="s">
        <v>9</v>
      </c>
    </row>
    <row r="5" spans="2:11" x14ac:dyDescent="0.25">
      <c r="B5" s="61">
        <v>1</v>
      </c>
      <c r="C5" s="61">
        <v>2</v>
      </c>
      <c r="D5" s="61">
        <v>3</v>
      </c>
      <c r="E5" s="60">
        <v>4</v>
      </c>
      <c r="F5" s="61">
        <v>5</v>
      </c>
      <c r="G5" s="61">
        <v>6</v>
      </c>
      <c r="H5" s="61">
        <v>7</v>
      </c>
      <c r="I5" s="61" t="s">
        <v>36</v>
      </c>
    </row>
    <row r="6" spans="2:11" x14ac:dyDescent="0.25">
      <c r="B6" s="61"/>
      <c r="C6" s="60"/>
      <c r="D6" s="62"/>
      <c r="E6" s="63"/>
      <c r="F6" s="61"/>
      <c r="G6" s="61"/>
      <c r="H6" s="60"/>
      <c r="I6" s="64"/>
    </row>
    <row r="7" spans="2:11" x14ac:dyDescent="0.25">
      <c r="B7" s="102" t="s">
        <v>9</v>
      </c>
      <c r="C7" s="103"/>
      <c r="D7" s="103"/>
      <c r="E7" s="103"/>
      <c r="F7" s="103"/>
      <c r="G7" s="103"/>
      <c r="H7" s="104"/>
      <c r="I7" s="65">
        <f>SUM(I6:I6)</f>
        <v>0</v>
      </c>
    </row>
    <row r="8" spans="2:11" x14ac:dyDescent="0.25">
      <c r="B8" s="66"/>
      <c r="C8" s="67"/>
      <c r="D8" s="66"/>
      <c r="E8" s="67"/>
      <c r="F8" s="67"/>
      <c r="G8" s="66"/>
      <c r="H8" s="66"/>
      <c r="I8" s="68"/>
    </row>
    <row r="9" spans="2:11" ht="25.5" x14ac:dyDescent="0.25">
      <c r="B9" s="69"/>
      <c r="C9" s="105" t="s">
        <v>33</v>
      </c>
      <c r="D9" s="106"/>
      <c r="E9" s="61" t="s">
        <v>19</v>
      </c>
      <c r="F9" s="60" t="s">
        <v>20</v>
      </c>
      <c r="G9" s="59"/>
      <c r="H9" s="59"/>
      <c r="I9" s="38"/>
      <c r="J9" s="1"/>
    </row>
    <row r="10" spans="2:11" x14ac:dyDescent="0.25">
      <c r="B10" s="70">
        <v>1</v>
      </c>
      <c r="C10" s="71"/>
      <c r="D10" s="72"/>
      <c r="E10" s="73"/>
      <c r="F10" s="74"/>
      <c r="G10" s="59"/>
      <c r="H10" s="75"/>
      <c r="I10" s="59"/>
      <c r="J10" s="1"/>
    </row>
    <row r="11" spans="2:11" hidden="1" x14ac:dyDescent="0.25">
      <c r="B11" s="69"/>
      <c r="C11" s="71"/>
      <c r="D11" s="72"/>
      <c r="E11" s="61"/>
      <c r="F11" s="76"/>
      <c r="G11" s="59"/>
      <c r="H11" s="75"/>
      <c r="I11" s="59"/>
      <c r="J11" s="1"/>
    </row>
    <row r="12" spans="2:11" hidden="1" x14ac:dyDescent="0.25">
      <c r="B12" s="69"/>
      <c r="C12" s="71"/>
      <c r="D12" s="72"/>
      <c r="E12" s="61"/>
      <c r="F12" s="76"/>
      <c r="G12" s="59"/>
      <c r="H12" s="75"/>
      <c r="I12" s="77"/>
      <c r="J12" s="1"/>
      <c r="K12" s="46"/>
    </row>
    <row r="13" spans="2:11" ht="15.75" x14ac:dyDescent="0.25">
      <c r="B13" s="59"/>
      <c r="C13" s="59"/>
      <c r="D13" s="78"/>
      <c r="E13" s="59"/>
      <c r="F13" s="59"/>
      <c r="G13" s="59"/>
      <c r="H13" s="79"/>
      <c r="I13" s="59"/>
      <c r="J13" s="1"/>
      <c r="K13" s="46"/>
    </row>
    <row r="14" spans="2:11" ht="25.5" x14ac:dyDescent="0.25">
      <c r="B14" s="69"/>
      <c r="C14" s="105" t="s">
        <v>39</v>
      </c>
      <c r="D14" s="106"/>
      <c r="E14" s="61" t="s">
        <v>19</v>
      </c>
      <c r="F14" s="60" t="s">
        <v>20</v>
      </c>
      <c r="G14" s="59"/>
      <c r="H14" s="59"/>
      <c r="I14" s="59"/>
      <c r="J14" s="1"/>
      <c r="K14" s="46"/>
    </row>
    <row r="15" spans="2:11" x14ac:dyDescent="0.25">
      <c r="B15" s="70">
        <v>1</v>
      </c>
      <c r="C15" s="71"/>
      <c r="D15" s="72"/>
      <c r="E15" s="73"/>
      <c r="F15" s="74"/>
      <c r="G15" s="59"/>
      <c r="H15" s="59"/>
      <c r="I15" s="59"/>
      <c r="J15" s="1"/>
      <c r="K15" s="46"/>
    </row>
    <row r="16" spans="2:11" hidden="1" x14ac:dyDescent="0.25">
      <c r="B16" s="69"/>
      <c r="C16" s="71"/>
      <c r="D16" s="72"/>
      <c r="E16" s="61"/>
      <c r="F16" s="76"/>
      <c r="G16" s="59"/>
      <c r="H16" s="59"/>
      <c r="I16" s="59"/>
      <c r="J16" s="1"/>
    </row>
    <row r="17" spans="2:10" hidden="1" x14ac:dyDescent="0.25">
      <c r="B17" s="69"/>
      <c r="C17" s="71"/>
      <c r="D17" s="72"/>
      <c r="E17" s="61"/>
      <c r="F17" s="76"/>
      <c r="G17" s="59"/>
      <c r="H17" s="59"/>
      <c r="I17" s="77"/>
      <c r="J17" s="1"/>
    </row>
    <row r="18" spans="2:10" x14ac:dyDescent="0.25">
      <c r="B18" s="80"/>
      <c r="C18" s="80"/>
      <c r="D18" s="80"/>
      <c r="E18" s="80"/>
      <c r="F18" s="80"/>
      <c r="G18" s="80"/>
      <c r="H18" s="80"/>
      <c r="I18" s="80"/>
    </row>
    <row r="19" spans="2:10" ht="25.5" x14ac:dyDescent="0.25">
      <c r="B19" s="69"/>
      <c r="C19" s="105" t="s">
        <v>45</v>
      </c>
      <c r="D19" s="106"/>
      <c r="E19" s="61" t="s">
        <v>19</v>
      </c>
      <c r="F19" s="60" t="s">
        <v>20</v>
      </c>
      <c r="G19" s="80"/>
      <c r="H19" s="80"/>
      <c r="I19" s="80"/>
    </row>
    <row r="20" spans="2:10" x14ac:dyDescent="0.25">
      <c r="B20" s="70">
        <v>1</v>
      </c>
      <c r="C20" s="71"/>
      <c r="D20" s="72"/>
      <c r="E20" s="73"/>
      <c r="F20" s="74"/>
      <c r="G20" s="80"/>
      <c r="H20" s="80"/>
      <c r="I20" s="80"/>
    </row>
    <row r="21" spans="2:10" hidden="1" x14ac:dyDescent="0.25">
      <c r="B21" s="69"/>
      <c r="C21" s="71"/>
      <c r="D21" s="72"/>
      <c r="E21" s="61"/>
      <c r="F21" s="76"/>
      <c r="G21" s="80"/>
      <c r="H21" s="80"/>
      <c r="I21" s="80"/>
    </row>
    <row r="22" spans="2:10" hidden="1" x14ac:dyDescent="0.25">
      <c r="B22" s="69"/>
      <c r="C22" s="71"/>
      <c r="D22" s="81"/>
      <c r="E22" s="61"/>
      <c r="F22" s="76"/>
      <c r="G22" s="80"/>
      <c r="H22" s="80"/>
      <c r="I22" s="80"/>
    </row>
    <row r="23" spans="2:10" hidden="1" x14ac:dyDescent="0.25">
      <c r="B23" s="69"/>
      <c r="C23" s="71"/>
      <c r="D23" s="72"/>
      <c r="E23" s="61"/>
      <c r="F23" s="76"/>
      <c r="G23" s="80"/>
      <c r="H23" s="80"/>
      <c r="I23" s="82"/>
    </row>
    <row r="24" spans="2:10" x14ac:dyDescent="0.25">
      <c r="B24" s="80"/>
      <c r="C24" s="80"/>
      <c r="D24" s="80"/>
      <c r="E24" s="80"/>
      <c r="F24" s="80"/>
      <c r="G24" s="80"/>
      <c r="H24" s="80"/>
      <c r="I24" s="82"/>
    </row>
    <row r="25" spans="2:10" ht="25.5" x14ac:dyDescent="0.25">
      <c r="B25" s="69"/>
      <c r="C25" s="107" t="s">
        <v>47</v>
      </c>
      <c r="D25" s="107"/>
      <c r="E25" s="61" t="s">
        <v>19</v>
      </c>
      <c r="F25" s="60" t="s">
        <v>20</v>
      </c>
      <c r="G25" s="80"/>
      <c r="H25" s="44"/>
      <c r="I25" s="45"/>
    </row>
    <row r="26" spans="2:10" x14ac:dyDescent="0.25">
      <c r="B26" s="70">
        <v>1</v>
      </c>
      <c r="C26" s="71"/>
      <c r="D26" s="72"/>
      <c r="E26" s="61"/>
      <c r="F26" s="76"/>
      <c r="G26" s="80"/>
      <c r="H26" s="80"/>
      <c r="I26" s="83"/>
    </row>
    <row r="27" spans="2:10" hidden="1" x14ac:dyDescent="0.25">
      <c r="B27" s="69"/>
      <c r="C27" s="84"/>
      <c r="D27" s="85"/>
      <c r="E27" s="61"/>
      <c r="F27" s="76"/>
      <c r="G27" s="80"/>
      <c r="H27" s="80"/>
      <c r="I27" s="86"/>
    </row>
    <row r="28" spans="2:10" x14ac:dyDescent="0.25">
      <c r="B28" s="80"/>
      <c r="C28" s="87"/>
      <c r="D28" s="88"/>
      <c r="E28" s="80"/>
      <c r="F28" s="80"/>
      <c r="G28" s="80"/>
      <c r="H28" s="80"/>
      <c r="I28" s="80"/>
    </row>
    <row r="29" spans="2:10" ht="18.75" customHeight="1" x14ac:dyDescent="0.25">
      <c r="B29" s="80"/>
      <c r="C29" s="101" t="s">
        <v>49</v>
      </c>
      <c r="D29" s="101"/>
      <c r="E29" s="91"/>
      <c r="F29" s="80"/>
      <c r="G29" s="83"/>
      <c r="H29" s="80"/>
      <c r="I29" s="80"/>
    </row>
    <row r="30" spans="2:10" ht="21" customHeight="1" x14ac:dyDescent="0.25">
      <c r="C30" s="92" t="s">
        <v>61</v>
      </c>
      <c r="D30" s="92"/>
      <c r="E30" s="92"/>
    </row>
    <row r="31" spans="2:10" ht="26.25" customHeight="1" x14ac:dyDescent="0.25">
      <c r="B31" s="80" t="s">
        <v>59</v>
      </c>
      <c r="C31" s="80"/>
      <c r="D31" s="80"/>
    </row>
    <row r="32" spans="2:10" ht="18.75" x14ac:dyDescent="0.3">
      <c r="B32" s="80"/>
      <c r="C32" s="80"/>
      <c r="D32" s="80"/>
      <c r="E32" s="54"/>
      <c r="F32" s="54"/>
      <c r="G32" s="54"/>
      <c r="H32" s="54"/>
      <c r="I32" s="54"/>
    </row>
    <row r="33" spans="2:9" ht="18.75" x14ac:dyDescent="0.3">
      <c r="B33" s="89" t="s">
        <v>60</v>
      </c>
      <c r="E33" s="54"/>
      <c r="F33" s="54"/>
      <c r="G33" s="54"/>
      <c r="H33" s="54"/>
      <c r="I33" s="54"/>
    </row>
    <row r="34" spans="2:9" ht="18.75" x14ac:dyDescent="0.3">
      <c r="B34" s="54"/>
      <c r="C34" s="54"/>
      <c r="D34" s="54"/>
      <c r="E34" s="54"/>
      <c r="F34" s="54"/>
      <c r="G34" s="54"/>
      <c r="H34" s="54"/>
      <c r="I34" s="54"/>
    </row>
    <row r="35" spans="2:9" ht="18.75" x14ac:dyDescent="0.3">
      <c r="B35" s="54"/>
      <c r="C35" s="108" t="s">
        <v>63</v>
      </c>
      <c r="D35" s="54"/>
      <c r="E35" s="54"/>
      <c r="F35" s="54"/>
      <c r="G35" s="54"/>
      <c r="H35" s="54"/>
      <c r="I35" s="54"/>
    </row>
    <row r="36" spans="2:9" ht="18.75" x14ac:dyDescent="0.3">
      <c r="B36" s="54"/>
      <c r="C36" s="54"/>
      <c r="D36" s="54"/>
      <c r="E36" s="54"/>
      <c r="F36" s="54"/>
      <c r="G36" s="54"/>
      <c r="H36" s="54"/>
      <c r="I36" s="54"/>
    </row>
  </sheetData>
  <mergeCells count="7">
    <mergeCell ref="G1:I1"/>
    <mergeCell ref="C29:D29"/>
    <mergeCell ref="B7:H7"/>
    <mergeCell ref="C9:D9"/>
    <mergeCell ref="C14:D14"/>
    <mergeCell ref="C19:D19"/>
    <mergeCell ref="C25:D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2019</vt:lpstr>
      <vt:lpstr>2019 (2)</vt:lpstr>
      <vt:lpstr>2020</vt:lpstr>
      <vt:lpstr>2021</vt:lpstr>
      <vt:lpstr>'2019'!Область_печати</vt:lpstr>
      <vt:lpstr>'2019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Барышева</dc:creator>
  <cp:lastModifiedBy>Марина Клепацкая</cp:lastModifiedBy>
  <cp:lastPrinted>2021-04-13T06:29:24Z</cp:lastPrinted>
  <dcterms:created xsi:type="dcterms:W3CDTF">2019-04-09T08:53:32Z</dcterms:created>
  <dcterms:modified xsi:type="dcterms:W3CDTF">2022-05-12T04:57:45Z</dcterms:modified>
</cp:coreProperties>
</file>